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<sst xmlns="http://schemas.openxmlformats.org/spreadsheetml/2006/main" count="328" uniqueCount="114">
  <si>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</si>
  <si>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</si>
  <si>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</si>
  <si>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</si>
  <si>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</si>
  <si>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</si>
  <si>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</si>
  <si>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</si>
  <si>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</si>
  <si>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</si>
  <si>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</si>
  <si>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</si>
  <si>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</si>
  <si>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</si>
  <si>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</si>
  <si>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</si>
  <si>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</si>
  <si>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</si>
  <si>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</si>
  <si>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</si>
  <si>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</si>
  <si>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</si>
  <si>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</si>
  <si>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</si>
  <si>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</si>
  <si>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</si>
  <si>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</si>
  <si>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</si>
  <si>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</si>
  <si>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</si>
  <si>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</si>
  <si>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</si>
  <si>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</si>
  <si>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</si>
  <si>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</si>
  <si>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</si>
  <si>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</si>
  <si>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</si>
  <si>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</si>
  <si>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</si>
  <si>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</si>
  <si>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</si>
  <si>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</si>
  <si>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</si>
  <si>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</si>
  <si>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</si>
  <si>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</si>
  <si>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</si>
  <si>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</si>
  <si>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</si>
  <si>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</si>
  <si>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</si>
  <si>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</si>
  <si>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</si>
  <si>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</si>
  <si>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</si>
  <si>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</si>
  <si>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</si>
  <si>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</si>
  <si>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</si>
  <si>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</si>
  <si>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</si>
  <si>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</si>
  <si>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</si>
  <si>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</si>
  <si>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</si>
  <si>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</si>
  <si>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</si>
  <si>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</si>
  <si>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</si>
  <si>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</si>
  <si>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</si>
  <si>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</si>
  <si>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</si>
  <si>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</si>
  <si>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</si>
  <si>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</si>
  <si>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</si>
  <si>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</si>
  <si>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</si>
  <si>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</si>
  <si>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</si>
  <si>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</si>
  <si>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</si>
  <si>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</si>
  <si>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</si>
  <si>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</si>
  <si>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</si>
  <si>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</si>
  <si>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</si>
  <si>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</si>
  <si>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</si>
  <si>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</si>
  <si>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</si>
  <si>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</si>
  <si>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</si>
  <si>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</si>
  <si>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</si>
  <si>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</si>
  <si>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</si>
  <si>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</si>
  <si>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</si>
  <si>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</si>
  <si>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</si>
  <si>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</si>
  <si>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</si>
  <si>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</si>
  <si>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</si>
  <si>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</si>
  <si>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08.08.2019</t>
  </si>
  <si>
    <r>
      <t xml:space="preserve">станом на 08.08.2019р.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</si>
  <si>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</si>
  <si>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</si>
  <si>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08.08.2019р.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</si>
</sst>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35"/>
      <color indexed="8"/>
      <name val="Times New Roman"/>
      <family val="0"/>
    </font>
    <font>
      <sz val="2.35"/>
      <color indexed="8"/>
      <name val="Times New Roman"/>
      <family val="0"/>
    </font>
    <font>
      <sz val="3.35"/>
      <color indexed="8"/>
      <name val="Times New Roman"/>
      <family val="0"/>
    </font>
    <font>
      <sz val="5.7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8556932"/>
        <c:axId val="11468069"/>
      </c:lineChart>
      <c:catAx>
        <c:axId val="385569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68069"/>
        <c:crosses val="autoZero"/>
        <c:auto val="0"/>
        <c:lblOffset val="100"/>
        <c:tickLblSkip val="1"/>
        <c:noMultiLvlLbl val="0"/>
      </c:catAx>
      <c:valAx>
        <c:axId val="114680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569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709022"/>
        <c:axId val="17728015"/>
      </c:bar3D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28015"/>
        <c:crosses val="autoZero"/>
        <c:auto val="1"/>
        <c:lblOffset val="100"/>
        <c:tickLblSkip val="1"/>
        <c:noMultiLvlLbl val="0"/>
      </c:catAx>
      <c:valAx>
        <c:axId val="17728015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09022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6103758"/>
        <c:axId val="56498367"/>
      </c:lineChart>
      <c:catAx>
        <c:axId val="361037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8367"/>
        <c:crosses val="autoZero"/>
        <c:auto val="0"/>
        <c:lblOffset val="100"/>
        <c:tickLblSkip val="1"/>
        <c:noMultiLvlLbl val="0"/>
      </c:catAx>
      <c:valAx>
        <c:axId val="5649836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1037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64985"/>
        <c:crosses val="autoZero"/>
        <c:auto val="0"/>
        <c:lblOffset val="100"/>
        <c:tickLblSkip val="1"/>
        <c:noMultiLvlLbl val="0"/>
      </c:catAx>
      <c:valAx>
        <c:axId val="1296498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232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30835"/>
        <c:crosses val="autoZero"/>
        <c:auto val="0"/>
        <c:lblOffset val="100"/>
        <c:tickLblSkip val="1"/>
        <c:noMultiLvlLbl val="0"/>
      </c:catAx>
      <c:valAx>
        <c:axId val="4353083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76002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6233196"/>
        <c:axId val="36336717"/>
      </c:lineChart>
      <c:dateAx>
        <c:axId val="562331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367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33671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3319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8594998"/>
        <c:axId val="57592935"/>
      </c:lineChart>
      <c:dateAx>
        <c:axId val="585949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929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59293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9499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48574368"/>
        <c:axId val="34516129"/>
      </c:lineChart>
      <c:dateAx>
        <c:axId val="485743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161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51612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7436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42209706"/>
        <c:axId val="44343035"/>
      </c:lineChart>
      <c:dateAx>
        <c:axId val="422097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30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34303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0970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3542996"/>
        <c:axId val="35016053"/>
      </c:bar3D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4299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1 136 964,7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-130 529,0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- 137 221,9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0</v>
          </cell>
          <cell r="K6">
            <v>31899278.28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31899.278280000002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7">
        <v>0</v>
      </c>
      <c r="V25" s="128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39">
        <v>0</v>
      </c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1">
        <f>SUM(U4:U26)</f>
        <v>0</v>
      </c>
      <c r="V27" s="142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43678</v>
      </c>
      <c r="S32" s="145">
        <f>'[2]залишки'!$G$6/1000</f>
        <v>0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43678</v>
      </c>
      <c r="S42" s="133">
        <f>'[2]залишки'!$K$6/1000</f>
        <v>31899.278280000002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107</v>
      </c>
      <c r="S1" s="115"/>
      <c r="T1" s="115"/>
      <c r="U1" s="115"/>
      <c r="V1" s="115"/>
      <c r="W1" s="116"/>
    </row>
    <row r="2" spans="1:23" ht="15" thickBot="1">
      <c r="A2" s="117" t="s">
        <v>109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110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7801.794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7801.8</v>
      </c>
      <c r="R5" s="69">
        <v>11.85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11.85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7801.8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7801.8</v>
      </c>
      <c r="R7" s="71">
        <v>0</v>
      </c>
      <c r="S7" s="72">
        <v>0</v>
      </c>
      <c r="T7" s="73">
        <v>56.55</v>
      </c>
      <c r="U7" s="129">
        <v>2</v>
      </c>
      <c r="V7" s="130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7801.8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43685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10000</v>
      </c>
      <c r="P9" s="3">
        <f t="shared" si="1"/>
        <v>0</v>
      </c>
      <c r="Q9" s="2">
        <v>7801.8</v>
      </c>
      <c r="R9" s="71"/>
      <c r="S9" s="72"/>
      <c r="T9" s="70"/>
      <c r="U9" s="127"/>
      <c r="V9" s="128"/>
      <c r="W9" s="68">
        <f t="shared" si="3"/>
        <v>0</v>
      </c>
    </row>
    <row r="10" spans="1:23" ht="12.75">
      <c r="A10" s="10">
        <v>43686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4200</v>
      </c>
      <c r="P10" s="3">
        <f t="shared" si="1"/>
        <v>0</v>
      </c>
      <c r="Q10" s="2">
        <v>7801.8</v>
      </c>
      <c r="R10" s="71"/>
      <c r="S10" s="72"/>
      <c r="T10" s="70"/>
      <c r="U10" s="127"/>
      <c r="V10" s="128"/>
      <c r="W10" s="68">
        <f>R10+S10+U10+T10+V10</f>
        <v>0</v>
      </c>
    </row>
    <row r="11" spans="1:23" ht="12.75">
      <c r="A11" s="10">
        <v>43689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7801.8</v>
      </c>
      <c r="R11" s="69"/>
      <c r="S11" s="65"/>
      <c r="T11" s="70"/>
      <c r="U11" s="127"/>
      <c r="V11" s="128"/>
      <c r="W11" s="68">
        <f t="shared" si="3"/>
        <v>0</v>
      </c>
    </row>
    <row r="12" spans="1:23" ht="12.75">
      <c r="A12" s="10">
        <v>43690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7801.8</v>
      </c>
      <c r="R12" s="69"/>
      <c r="S12" s="65"/>
      <c r="T12" s="70"/>
      <c r="U12" s="127"/>
      <c r="V12" s="128"/>
      <c r="W12" s="68">
        <f t="shared" si="3"/>
        <v>0</v>
      </c>
    </row>
    <row r="13" spans="1:23" ht="12.75">
      <c r="A13" s="10">
        <v>43691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7801.8</v>
      </c>
      <c r="R13" s="69"/>
      <c r="S13" s="65"/>
      <c r="T13" s="70"/>
      <c r="U13" s="127"/>
      <c r="V13" s="128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7801.8</v>
      </c>
      <c r="R14" s="69"/>
      <c r="S14" s="65"/>
      <c r="T14" s="74"/>
      <c r="U14" s="127"/>
      <c r="V14" s="128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7801.8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7801.8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7801.8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7801.8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7801.8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7801.8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7801.8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7801.8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7801.8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7801.8</v>
      </c>
      <c r="R24" s="98"/>
      <c r="S24" s="99"/>
      <c r="T24" s="100"/>
      <c r="U24" s="139"/>
      <c r="V24" s="140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25063.4</v>
      </c>
      <c r="C25" s="85">
        <f t="shared" si="4"/>
        <v>215</v>
      </c>
      <c r="D25" s="107">
        <f t="shared" si="4"/>
        <v>215</v>
      </c>
      <c r="E25" s="107">
        <f t="shared" si="4"/>
        <v>0</v>
      </c>
      <c r="F25" s="85">
        <f t="shared" si="4"/>
        <v>556.3000000000001</v>
      </c>
      <c r="G25" s="85">
        <f t="shared" si="4"/>
        <v>893.8000000000001</v>
      </c>
      <c r="H25" s="85">
        <f t="shared" si="4"/>
        <v>10210.6</v>
      </c>
      <c r="I25" s="85">
        <f t="shared" si="4"/>
        <v>439.79999999999995</v>
      </c>
      <c r="J25" s="85">
        <f t="shared" si="4"/>
        <v>175.10000000000002</v>
      </c>
      <c r="K25" s="85">
        <f t="shared" si="4"/>
        <v>822.9</v>
      </c>
      <c r="L25" s="85">
        <f t="shared" si="4"/>
        <v>427.8</v>
      </c>
      <c r="M25" s="84">
        <f t="shared" si="4"/>
        <v>204.27000000000115</v>
      </c>
      <c r="N25" s="84">
        <f t="shared" si="4"/>
        <v>39008.97</v>
      </c>
      <c r="O25" s="84">
        <f t="shared" si="4"/>
        <v>173300</v>
      </c>
      <c r="P25" s="86">
        <f>N25/O25</f>
        <v>0.22509503750721294</v>
      </c>
      <c r="Q25" s="2"/>
      <c r="R25" s="75">
        <f>SUM(R4:R24)</f>
        <v>11.85</v>
      </c>
      <c r="S25" s="75">
        <f>SUM(S4:S24)</f>
        <v>0</v>
      </c>
      <c r="T25" s="75">
        <f>SUM(T4:T24)</f>
        <v>56.55</v>
      </c>
      <c r="U25" s="141">
        <f>SUM(U4:U24)</f>
        <v>2</v>
      </c>
      <c r="V25" s="142"/>
      <c r="W25" s="110">
        <f>R25+S25+U25+T25+V25</f>
        <v>70.39999999999999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43685</v>
      </c>
      <c r="S30" s="145">
        <v>0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43685</v>
      </c>
      <c r="S40" s="133">
        <v>31899.278280000002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111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112</v>
      </c>
      <c r="P27" s="151"/>
    </row>
    <row r="28" spans="1:16" ht="30.75" customHeight="1">
      <c r="A28" s="164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серпень!S40</f>
        <v>31899.278280000002</v>
      </c>
      <c r="B29" s="45">
        <v>65070</v>
      </c>
      <c r="C29" s="45">
        <v>1493.56</v>
      </c>
      <c r="D29" s="45">
        <v>24533</v>
      </c>
      <c r="E29" s="45">
        <v>207.71</v>
      </c>
      <c r="F29" s="45">
        <v>12500</v>
      </c>
      <c r="G29" s="45">
        <v>3526.32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5241.59</v>
      </c>
      <c r="N29" s="47">
        <f>M29-L29</f>
        <v>-96877.41</v>
      </c>
      <c r="O29" s="154">
        <f>серпень!S30</f>
        <v>0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690267.28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108542.41999999998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209917.14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26215.51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66618.19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22399.43000000014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1136964.6700000002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207.71</v>
      </c>
    </row>
    <row r="60" spans="1:3" ht="12.75">
      <c r="A60" s="76" t="s">
        <v>54</v>
      </c>
      <c r="B60" s="9">
        <f>F29</f>
        <v>12500</v>
      </c>
      <c r="C60" s="9">
        <f>G29</f>
        <v>3526.32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2019-08-08T13:50:03Z</dcterms:modified>
  <cp:category/>
  <cp:version/>
  <cp:contentType/>
  <cp:contentStatus/>
</cp:coreProperties>
</file>